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t.lanciaux\Desktop\-- VOLLEY\Saison 2021 - 2022\2 - Matériel &amp; Equipements\- BOUTIQUE\"/>
    </mc:Choice>
  </mc:AlternateContent>
  <xr:revisionPtr revIDLastSave="0" documentId="13_ncr:1_{B2395B9F-82A0-4944-A3C7-39B7D599E961}" xr6:coauthVersionLast="45" xr6:coauthVersionMax="45" xr10:uidLastSave="{00000000-0000-0000-0000-000000000000}"/>
  <bookViews>
    <workbookView xWindow="-120" yWindow="-120" windowWidth="29040" windowHeight="15840" xr2:uid="{5E27DE9D-7673-4860-9AB7-AEC9BB2214EB}"/>
  </bookViews>
  <sheets>
    <sheet name="BDC 2021-2022" sheetId="4" r:id="rId1"/>
  </sheets>
  <definedNames>
    <definedName name="_xlnm._FilterDatabase" localSheetId="0" hidden="1">'BDC 2021-2022'!$B$12:$Q$12</definedName>
    <definedName name="_xlnm.Print_Area" localSheetId="0">'BDC 2021-2022'!$A$1:$T$52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4" i="4" l="1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4" i="4"/>
  <c r="S13" i="4"/>
  <c r="F42" i="4"/>
  <c r="F19" i="4"/>
  <c r="F20" i="4"/>
  <c r="F21" i="4"/>
  <c r="F22" i="4"/>
  <c r="F23" i="4"/>
  <c r="F15" i="4"/>
  <c r="F16" i="4"/>
  <c r="F17" i="4"/>
  <c r="F18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14" i="4"/>
  <c r="F13" i="4"/>
  <c r="I42" i="4" l="1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S15" i="4" s="1"/>
  <c r="I14" i="4"/>
  <c r="I13" i="4"/>
</calcChain>
</file>

<file path=xl/sharedStrings.xml><?xml version="1.0" encoding="utf-8"?>
<sst xmlns="http://schemas.openxmlformats.org/spreadsheetml/2006/main" count="93" uniqueCount="61">
  <si>
    <t>DATE :</t>
  </si>
  <si>
    <t>NOM :</t>
  </si>
  <si>
    <t>PRENOM :</t>
  </si>
  <si>
    <t>Qté OPTIONS</t>
  </si>
  <si>
    <t>MONTANT TOTAL 
COMMANDE</t>
  </si>
  <si>
    <t>Désignation</t>
  </si>
  <si>
    <t>Marque</t>
  </si>
  <si>
    <t>Référence</t>
  </si>
  <si>
    <t>Qté</t>
  </si>
  <si>
    <t>Prix unitaire
TTC</t>
  </si>
  <si>
    <t>Montal Total</t>
  </si>
  <si>
    <t>Sac Club 5  Taille S - Curacao/Noir</t>
  </si>
  <si>
    <t>ERIMA</t>
  </si>
  <si>
    <t>Sac Club 5  Taille M - Curacao/Noir</t>
  </si>
  <si>
    <t>Sac Club 5  Taille L - Curacao/Noir</t>
  </si>
  <si>
    <t>Short 5 Cubes  Femme - Curacao/Noir</t>
  </si>
  <si>
    <t>Short 5 Cubes  Homme - Curacao/Noir</t>
  </si>
  <si>
    <t>Short 5 Cubes  Enfant - Curacao/Noir</t>
  </si>
  <si>
    <t>Short Performance  Femme</t>
  </si>
  <si>
    <t>Veste de présentation 1900 2.0  Femme - Curacao/Noir</t>
  </si>
  <si>
    <t>Veste de présentation 1900 2.0  Homme - Curacao/Noir</t>
  </si>
  <si>
    <t>Veste capuche 1900 2.0  Femme - Curaco/Noir</t>
  </si>
  <si>
    <t>Veste capuche 1900 2.0  Homme - Curaco/Noir</t>
  </si>
  <si>
    <t>Sweat à capuche 1900 2.0  Femme - Curacao/Noir</t>
  </si>
  <si>
    <t>Sweat à capuche 1900 2.0  Homme - Curacao/Noir</t>
  </si>
  <si>
    <t>Tee shirt 1900 2.0  Femme - Curacao/Noir</t>
  </si>
  <si>
    <t>Tee shirt 1900 2.0  Homme - Curacao/Noir</t>
  </si>
  <si>
    <t>Tee shirt 1900 2.0  Enfant - Curacao/Noir</t>
  </si>
  <si>
    <t>Polo 1900 2.0  Femme - Curacao/Noir</t>
  </si>
  <si>
    <t>Polo 1900 2.0  Homme - Curacao/Noir</t>
  </si>
  <si>
    <t>Polo 1900 2.0  Enfant - Curacao/Noir</t>
  </si>
  <si>
    <t>Pantalon Sweat  Femme - Noir</t>
  </si>
  <si>
    <t>Pantalon Sweat  Homme - Noir</t>
  </si>
  <si>
    <t>Pantalon Sweat  Enfant - Noir</t>
  </si>
  <si>
    <t>Pantalon Miami 2.0  Femme - Noir</t>
  </si>
  <si>
    <t>1100 704/714/715</t>
  </si>
  <si>
    <t>Pantalon Miami 2.0  Homme - Noir</t>
  </si>
  <si>
    <t>1100 703/712/713</t>
  </si>
  <si>
    <t>Sweat SW VolleyGirl - SkyBlue</t>
  </si>
  <si>
    <t>HardShot</t>
  </si>
  <si>
    <t>SW girl</t>
  </si>
  <si>
    <t>Sweat SW VolleyGirl - Gris/Marine</t>
  </si>
  <si>
    <t>Sweat SW VolleyGirl - Vert</t>
  </si>
  <si>
    <t>Sweat SW 10 Men - Marine</t>
  </si>
  <si>
    <t>SW 10</t>
  </si>
  <si>
    <t>Sweat LESC - Noir/Rouge</t>
  </si>
  <si>
    <t>SW LESC</t>
  </si>
  <si>
    <t>Par le biais de cet envoi, je m'engage à régulariser le club du montant suivant :</t>
  </si>
  <si>
    <t>Signature :</t>
  </si>
  <si>
    <t>JEU ZIIIP</t>
  </si>
  <si>
    <t>ZIIIP</t>
  </si>
  <si>
    <t>* compléter les cases colorées</t>
  </si>
  <si>
    <t>Taille</t>
  </si>
  <si>
    <t>Logo Club
Qté</t>
  </si>
  <si>
    <t>Coloris</t>
  </si>
  <si>
    <t>Numéros Maillot</t>
  </si>
  <si>
    <t xml:space="preserve">Numéros </t>
  </si>
  <si>
    <t>Flocage  (10 lettres)</t>
  </si>
  <si>
    <t>Nom/Prénom/Surnom</t>
  </si>
  <si>
    <t>Qté TOTALE
( y compris modif coloris</t>
  </si>
  <si>
    <t>Qté
Couleur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</si>
</sst>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0" fontId="0" fillId="0" borderId="4" xfId="0" applyBorder="1"/>
    <xf numFmtId="0" fontId="0" fillId="0" borderId="14" xfId="0" applyBorder="1"/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6" borderId="20" xfId="0" applyFill="1" applyBorder="1"/>
    <xf numFmtId="0" fontId="0" fillId="0" borderId="23" xfId="0" applyBorder="1"/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/>
    <xf numFmtId="0" fontId="0" fillId="0" borderId="28" xfId="0" applyBorder="1"/>
    <xf numFmtId="164" fontId="0" fillId="0" borderId="17" xfId="0" applyNumberFormat="1" applyBorder="1"/>
    <xf numFmtId="164" fontId="0" fillId="0" borderId="21" xfId="0" applyNumberFormat="1" applyBorder="1"/>
    <xf numFmtId="0" fontId="0" fillId="0" borderId="30" xfId="0" applyBorder="1" applyAlignment="1">
      <alignment horizontal="center" vertical="center"/>
    </xf>
    <xf numFmtId="164" fontId="4" fillId="0" borderId="26" xfId="0" applyNumberFormat="1" applyFont="1" applyBorder="1"/>
    <xf numFmtId="0" fontId="0" fillId="5" borderId="14" xfId="0" applyFill="1" applyBorder="1"/>
    <xf numFmtId="0" fontId="0" fillId="5" borderId="15" xfId="0" applyFill="1" applyBorder="1"/>
    <xf numFmtId="0" fontId="0" fillId="5" borderId="18" xfId="0" applyFill="1" applyBorder="1"/>
    <xf numFmtId="0" fontId="0" fillId="5" borderId="20" xfId="0" applyFill="1" applyBorder="1"/>
    <xf numFmtId="0" fontId="0" fillId="7" borderId="18" xfId="0" applyFill="1" applyBorder="1"/>
    <xf numFmtId="0" fontId="0" fillId="8" borderId="18" xfId="0" applyFill="1" applyBorder="1"/>
    <xf numFmtId="0" fontId="0" fillId="8" borderId="22" xfId="0" applyFill="1" applyBorder="1"/>
    <xf numFmtId="0" fontId="0" fillId="0" borderId="31" xfId="0" applyBorder="1"/>
    <xf numFmtId="0" fontId="0" fillId="0" borderId="13" xfId="0" applyBorder="1"/>
    <xf numFmtId="164" fontId="0" fillId="0" borderId="27" xfId="0" applyNumberForma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0" fillId="0" borderId="7" xfId="0" applyBorder="1"/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1" applyNumberFormat="1" applyFont="1" applyBorder="1" applyAlignment="1">
      <alignment horizontal="center" vertical="center"/>
    </xf>
    <xf numFmtId="0" fontId="0" fillId="9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9" borderId="18" xfId="0" applyFill="1" applyBorder="1"/>
    <xf numFmtId="0" fontId="0" fillId="9" borderId="16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" fillId="0" borderId="37" xfId="0" applyFont="1" applyBorder="1"/>
    <xf numFmtId="0" fontId="0" fillId="0" borderId="35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9" borderId="38" xfId="0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6" fontId="0" fillId="0" borderId="27" xfId="0" applyNumberFormat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6" fontId="0" fillId="0" borderId="39" xfId="0" applyNumberFormat="1" applyBorder="1" applyAlignment="1">
      <alignment horizontal="center" vertical="center"/>
    </xf>
    <xf numFmtId="0" fontId="0" fillId="6" borderId="39" xfId="0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6" fontId="0" fillId="0" borderId="41" xfId="0" applyNumberFormat="1" applyBorder="1" applyAlignment="1">
      <alignment horizontal="center" vertical="center"/>
    </xf>
    <xf numFmtId="6" fontId="0" fillId="0" borderId="12" xfId="0" applyNumberFormat="1" applyBorder="1" applyAlignment="1">
      <alignment horizontal="center" vertical="center"/>
    </xf>
    <xf numFmtId="0" fontId="0" fillId="5" borderId="42" xfId="0" applyFill="1" applyBorder="1"/>
    <xf numFmtId="0" fontId="0" fillId="5" borderId="43" xfId="0" applyFill="1" applyBorder="1"/>
    <xf numFmtId="0" fontId="0" fillId="9" borderId="43" xfId="0" applyFill="1" applyBorder="1"/>
    <xf numFmtId="0" fontId="0" fillId="9" borderId="22" xfId="0" applyFill="1" applyBorder="1"/>
    <xf numFmtId="0" fontId="0" fillId="9" borderId="44" xfId="0" applyFill="1" applyBorder="1"/>
    <xf numFmtId="0" fontId="0" fillId="5" borderId="17" xfId="0" applyFill="1" applyBorder="1"/>
    <xf numFmtId="0" fontId="0" fillId="5" borderId="21" xfId="0" applyFill="1" applyBorder="1"/>
    <xf numFmtId="0" fontId="0" fillId="6" borderId="21" xfId="0" applyFill="1" applyBorder="1"/>
    <xf numFmtId="0" fontId="0" fillId="6" borderId="25" xfId="0" applyFill="1" applyBorder="1"/>
    <xf numFmtId="0" fontId="0" fillId="6" borderId="18" xfId="0" applyFill="1" applyBorder="1"/>
    <xf numFmtId="0" fontId="0" fillId="6" borderId="22" xfId="0" applyFill="1" applyBorder="1"/>
    <xf numFmtId="0" fontId="0" fillId="6" borderId="24" xfId="0" applyFill="1" applyBorder="1"/>
    <xf numFmtId="0" fontId="0" fillId="5" borderId="45" xfId="0" applyFill="1" applyBorder="1"/>
    <xf numFmtId="0" fontId="0" fillId="5" borderId="46" xfId="0" applyFill="1" applyBorder="1"/>
    <xf numFmtId="0" fontId="0" fillId="6" borderId="46" xfId="0" applyFill="1" applyBorder="1"/>
    <xf numFmtId="0" fontId="0" fillId="6" borderId="47" xfId="0" applyFill="1" applyBorder="1"/>
    <xf numFmtId="0" fontId="0" fillId="0" borderId="0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164" fontId="0" fillId="0" borderId="48" xfId="0" applyNumberFormat="1" applyBorder="1"/>
    <xf numFmtId="164" fontId="0" fillId="0" borderId="26" xfId="0" applyNumberFormat="1" applyBorder="1"/>
    <xf numFmtId="0" fontId="0" fillId="9" borderId="29" xfId="0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133351</xdr:rowOff>
    </xdr:from>
    <xdr:to>
      <xdr:col>1</xdr:col>
      <xdr:colOff>1371600</xdr:colOff>
      <xdr:row>7</xdr:row>
      <xdr:rowOff>138910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F0E8A9D-E776-4C52-B54A-C280370B9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23851"/>
          <a:ext cx="1343025" cy="1158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A7079-4AE9-4483-9404-21538AE9E42F}">
  <dimension ref="B3:Y57"/>
  <sheetViews>
    <sheetView tabSelected="1" view="pageBreakPreview" topLeftCell="A4" zoomScale="85" zoomScaleNormal="85" zoomScaleSheetLayoutView="85" workbookViewId="0">
      <selection activeCell="G42" sqref="G42"/>
    </sheetView>
  </sheetViews>
  <sheetFormatPr baseColWidth="10" defaultRowHeight="15" x14ac:dyDescent="0.25"/>
  <cols>
    <col min="1" max="1" width="1.85546875" customWidth="1"/>
    <col min="2" max="2" width="50" bestFit="1" customWidth="1"/>
    <col min="3" max="3" width="10.7109375" customWidth="1"/>
    <col min="4" max="4" width="16.28515625" style="2" bestFit="1" customWidth="1"/>
    <col min="5" max="5" width="16.28515625" style="2" customWidth="1"/>
    <col min="6" max="7" width="15.7109375" style="2" customWidth="1"/>
    <col min="8" max="8" width="13.7109375" style="2" customWidth="1"/>
    <col min="9" max="9" width="11.42578125" style="2" customWidth="1"/>
    <col min="10" max="10" width="2.42578125" style="2" customWidth="1"/>
    <col min="11" max="11" width="18.28515625" style="2" customWidth="1"/>
    <col min="12" max="12" width="11.42578125" style="2" customWidth="1"/>
    <col min="16" max="16" width="24.85546875" customWidth="1"/>
    <col min="18" max="18" width="2.28515625" customWidth="1"/>
    <col min="19" max="19" width="22.7109375" customWidth="1"/>
  </cols>
  <sheetData>
    <row r="3" spans="2:19" x14ac:dyDescent="0.25">
      <c r="C3" s="1" t="s">
        <v>0</v>
      </c>
    </row>
    <row r="4" spans="2:19" x14ac:dyDescent="0.25">
      <c r="C4" s="1"/>
    </row>
    <row r="5" spans="2:19" x14ac:dyDescent="0.25">
      <c r="C5" s="1" t="s">
        <v>1</v>
      </c>
    </row>
    <row r="6" spans="2:19" x14ac:dyDescent="0.25">
      <c r="C6" s="1" t="s">
        <v>2</v>
      </c>
    </row>
    <row r="7" spans="2:19" ht="15.75" thickBot="1" x14ac:dyDescent="0.3">
      <c r="C7" s="1"/>
    </row>
    <row r="8" spans="2:19" ht="15" customHeight="1" x14ac:dyDescent="0.25">
      <c r="C8" s="63" t="s">
        <v>51</v>
      </c>
      <c r="D8" s="64"/>
      <c r="E8" s="116"/>
      <c r="K8" s="74" t="s">
        <v>3</v>
      </c>
      <c r="L8" s="75"/>
      <c r="M8" s="75"/>
      <c r="N8" s="75"/>
      <c r="O8" s="75"/>
      <c r="P8" s="75"/>
      <c r="Q8" s="76"/>
      <c r="S8" s="65" t="s">
        <v>4</v>
      </c>
    </row>
    <row r="9" spans="2:19" ht="15.75" customHeight="1" thickBot="1" x14ac:dyDescent="0.3">
      <c r="K9" s="79"/>
      <c r="L9" s="80"/>
      <c r="M9" s="77"/>
      <c r="N9" s="77"/>
      <c r="O9" s="77"/>
      <c r="P9" s="80"/>
      <c r="Q9" s="93"/>
      <c r="S9" s="66"/>
    </row>
    <row r="10" spans="2:19" ht="15.75" customHeight="1" thickBot="1" x14ac:dyDescent="0.3">
      <c r="K10" s="82" t="s">
        <v>54</v>
      </c>
      <c r="L10" s="83"/>
      <c r="M10" s="88" t="s">
        <v>53</v>
      </c>
      <c r="N10" s="82" t="s">
        <v>55</v>
      </c>
      <c r="O10" s="91"/>
      <c r="P10" s="82" t="s">
        <v>57</v>
      </c>
      <c r="Q10" s="83"/>
      <c r="S10" s="66"/>
    </row>
    <row r="11" spans="2:19" s="2" customFormat="1" ht="45.75" thickBot="1" x14ac:dyDescent="0.3">
      <c r="B11" s="3" t="s">
        <v>5</v>
      </c>
      <c r="C11" s="4" t="s">
        <v>6</v>
      </c>
      <c r="D11" s="4" t="s">
        <v>7</v>
      </c>
      <c r="E11" s="5" t="s">
        <v>60</v>
      </c>
      <c r="F11" s="5" t="s">
        <v>59</v>
      </c>
      <c r="G11" s="4" t="s">
        <v>52</v>
      </c>
      <c r="H11" s="5" t="s">
        <v>9</v>
      </c>
      <c r="I11" s="6" t="s">
        <v>10</v>
      </c>
      <c r="K11" s="85" t="s">
        <v>7</v>
      </c>
      <c r="L11" s="84" t="s">
        <v>8</v>
      </c>
      <c r="M11" s="89"/>
      <c r="N11" s="90" t="s">
        <v>56</v>
      </c>
      <c r="O11" s="92" t="s">
        <v>8</v>
      </c>
      <c r="P11" s="85" t="s">
        <v>58</v>
      </c>
      <c r="Q11" s="84" t="s">
        <v>8</v>
      </c>
      <c r="S11" s="67"/>
    </row>
    <row r="12" spans="2:19" ht="15.75" customHeight="1" thickBot="1" x14ac:dyDescent="0.3">
      <c r="B12" s="44"/>
      <c r="C12" s="44"/>
      <c r="D12" s="45"/>
      <c r="E12" s="112"/>
      <c r="F12" s="31"/>
      <c r="G12" s="46"/>
      <c r="H12" s="47"/>
      <c r="I12" s="31"/>
      <c r="K12" s="81"/>
      <c r="L12" s="81">
        <v>3</v>
      </c>
      <c r="M12" s="8">
        <v>0</v>
      </c>
      <c r="N12" s="9"/>
      <c r="O12" s="86">
        <v>2</v>
      </c>
      <c r="P12" s="94"/>
      <c r="Q12" s="95">
        <v>2</v>
      </c>
      <c r="S12" s="10"/>
    </row>
    <row r="13" spans="2:19" x14ac:dyDescent="0.25">
      <c r="B13" s="11" t="s">
        <v>11</v>
      </c>
      <c r="C13" s="12" t="s">
        <v>12</v>
      </c>
      <c r="D13" s="13">
        <v>723572</v>
      </c>
      <c r="E13" s="48"/>
      <c r="F13" s="113">
        <f>E13+L13</f>
        <v>0</v>
      </c>
      <c r="G13" s="61"/>
      <c r="H13" s="49">
        <v>18.975000000000001</v>
      </c>
      <c r="I13" s="50">
        <f>H13*F13</f>
        <v>0</v>
      </c>
      <c r="K13" s="33"/>
      <c r="L13" s="96"/>
      <c r="M13" s="101"/>
      <c r="N13" s="33"/>
      <c r="O13" s="34"/>
      <c r="P13" s="108"/>
      <c r="Q13" s="34"/>
      <c r="S13" s="29">
        <f>I13+(M13*M12)+(O13*O12)+(Q13*Q12)+(IF(ISBLANK(K13),0,L13*L12))</f>
        <v>0</v>
      </c>
    </row>
    <row r="14" spans="2:19" x14ac:dyDescent="0.25">
      <c r="B14" s="14" t="s">
        <v>13</v>
      </c>
      <c r="C14" s="15" t="s">
        <v>12</v>
      </c>
      <c r="D14" s="16">
        <v>723572</v>
      </c>
      <c r="E14" s="51"/>
      <c r="F14" s="114">
        <f>E14+L14</f>
        <v>0</v>
      </c>
      <c r="G14" s="62"/>
      <c r="H14" s="52">
        <v>23.1</v>
      </c>
      <c r="I14" s="53">
        <f t="shared" ref="I14:I42" si="0">H14*F14</f>
        <v>0</v>
      </c>
      <c r="K14" s="35"/>
      <c r="L14" s="97"/>
      <c r="M14" s="102"/>
      <c r="N14" s="35"/>
      <c r="O14" s="36"/>
      <c r="P14" s="109"/>
      <c r="Q14" s="36"/>
      <c r="S14" s="30">
        <f>I14+(M14*M12)+(O14*O12)+(Q14*Q12)+(IF(ISBLANK(K14),0,L14*L12))</f>
        <v>0</v>
      </c>
    </row>
    <row r="15" spans="2:19" x14ac:dyDescent="0.25">
      <c r="B15" s="14" t="s">
        <v>14</v>
      </c>
      <c r="C15" s="15" t="s">
        <v>12</v>
      </c>
      <c r="D15" s="16">
        <v>723572</v>
      </c>
      <c r="E15" s="51"/>
      <c r="F15" s="114">
        <f t="shared" ref="F15:F41" si="1">E15+L15</f>
        <v>0</v>
      </c>
      <c r="G15" s="62"/>
      <c r="H15" s="52">
        <v>28.462499999999999</v>
      </c>
      <c r="I15" s="53">
        <f t="shared" si="0"/>
        <v>0</v>
      </c>
      <c r="K15" s="35"/>
      <c r="L15" s="97"/>
      <c r="M15" s="102"/>
      <c r="N15" s="35"/>
      <c r="O15" s="36"/>
      <c r="P15" s="109"/>
      <c r="Q15" s="36"/>
      <c r="S15" s="30">
        <f>I15+(M15*M12)+(O15*O12)+(Q15*Q12)+(IF(ISBLANK(K15),0,L15*L12))</f>
        <v>0</v>
      </c>
    </row>
    <row r="16" spans="2:19" x14ac:dyDescent="0.25">
      <c r="B16" s="37" t="s">
        <v>15</v>
      </c>
      <c r="C16" s="15" t="s">
        <v>12</v>
      </c>
      <c r="D16" s="16">
        <v>615412</v>
      </c>
      <c r="E16" s="51"/>
      <c r="F16" s="114">
        <f t="shared" si="1"/>
        <v>0</v>
      </c>
      <c r="G16" s="51"/>
      <c r="H16" s="52">
        <v>19.837499999999999</v>
      </c>
      <c r="I16" s="53">
        <f t="shared" si="0"/>
        <v>0</v>
      </c>
      <c r="K16" s="35"/>
      <c r="L16" s="97"/>
      <c r="M16" s="103"/>
      <c r="N16" s="105"/>
      <c r="O16" s="17"/>
      <c r="P16" s="110"/>
      <c r="Q16" s="17"/>
      <c r="S16" s="30">
        <f>I16+(M16*M12)+(O16*O12)+(Q16*Q12)+(IF(ISBLANK(K16),0,L16*L12))</f>
        <v>0</v>
      </c>
    </row>
    <row r="17" spans="2:19" x14ac:dyDescent="0.25">
      <c r="B17" s="38" t="s">
        <v>16</v>
      </c>
      <c r="C17" s="15" t="s">
        <v>12</v>
      </c>
      <c r="D17" s="16">
        <v>615404</v>
      </c>
      <c r="E17" s="51"/>
      <c r="F17" s="114">
        <f t="shared" si="1"/>
        <v>0</v>
      </c>
      <c r="G17" s="51"/>
      <c r="H17" s="52">
        <v>19.837499999999999</v>
      </c>
      <c r="I17" s="53">
        <f t="shared" si="0"/>
        <v>0</v>
      </c>
      <c r="K17" s="35"/>
      <c r="L17" s="97"/>
      <c r="M17" s="103"/>
      <c r="N17" s="105"/>
      <c r="O17" s="17"/>
      <c r="P17" s="110"/>
      <c r="Q17" s="17"/>
      <c r="S17" s="30">
        <f>I17+(M17*M12)+(O17*O12)+(Q17*Q12)+(IF(ISBLANK(K17),0,L17*L12))</f>
        <v>0</v>
      </c>
    </row>
    <row r="18" spans="2:19" x14ac:dyDescent="0.25">
      <c r="B18" s="35" t="s">
        <v>17</v>
      </c>
      <c r="C18" s="15" t="s">
        <v>12</v>
      </c>
      <c r="D18" s="16">
        <v>615404</v>
      </c>
      <c r="E18" s="51"/>
      <c r="F18" s="114">
        <f t="shared" si="1"/>
        <v>0</v>
      </c>
      <c r="G18" s="51"/>
      <c r="H18" s="52">
        <v>18</v>
      </c>
      <c r="I18" s="53">
        <f t="shared" si="0"/>
        <v>0</v>
      </c>
      <c r="K18" s="35"/>
      <c r="L18" s="97"/>
      <c r="M18" s="103"/>
      <c r="N18" s="105"/>
      <c r="O18" s="17"/>
      <c r="P18" s="110"/>
      <c r="Q18" s="17"/>
      <c r="S18" s="30">
        <f>I18+(M18*M12)+(O18*O12)+(Q18*Q12)+(IF(ISBLANK(K18),0,L18*L12))</f>
        <v>0</v>
      </c>
    </row>
    <row r="19" spans="2:19" x14ac:dyDescent="0.25">
      <c r="B19" s="37" t="s">
        <v>18</v>
      </c>
      <c r="C19" s="15" t="s">
        <v>12</v>
      </c>
      <c r="D19" s="16">
        <v>615314</v>
      </c>
      <c r="E19" s="51"/>
      <c r="F19" s="62">
        <f t="shared" si="1"/>
        <v>0</v>
      </c>
      <c r="G19" s="51"/>
      <c r="H19" s="52">
        <v>28.462499999999999</v>
      </c>
      <c r="I19" s="53">
        <f t="shared" si="0"/>
        <v>0</v>
      </c>
      <c r="K19" s="60"/>
      <c r="L19" s="98"/>
      <c r="M19" s="103"/>
      <c r="N19" s="105"/>
      <c r="O19" s="17"/>
      <c r="P19" s="110"/>
      <c r="Q19" s="17"/>
      <c r="S19" s="30">
        <f>I19+(M19*M12)+(O19*O12)+(Q19*Q12)+(IF(ISBLANK(K19),0,L19*L12))</f>
        <v>0</v>
      </c>
    </row>
    <row r="20" spans="2:19" x14ac:dyDescent="0.25">
      <c r="B20" s="37" t="s">
        <v>34</v>
      </c>
      <c r="C20" s="15" t="s">
        <v>12</v>
      </c>
      <c r="D20" s="51" t="s">
        <v>35</v>
      </c>
      <c r="E20" s="51"/>
      <c r="F20" s="62">
        <f t="shared" si="1"/>
        <v>0</v>
      </c>
      <c r="G20" s="51"/>
      <c r="H20" s="52">
        <v>33</v>
      </c>
      <c r="I20" s="53">
        <f t="shared" si="0"/>
        <v>0</v>
      </c>
      <c r="K20" s="60"/>
      <c r="L20" s="98"/>
      <c r="M20" s="103"/>
      <c r="N20" s="105"/>
      <c r="O20" s="17"/>
      <c r="P20" s="110"/>
      <c r="Q20" s="17"/>
      <c r="S20" s="30">
        <f>I20+(M20*M12)+(O20*O12)+(Q20*Q12)+(IF(ISBLANK(K20),0,L20*L12))</f>
        <v>0</v>
      </c>
    </row>
    <row r="21" spans="2:19" x14ac:dyDescent="0.25">
      <c r="B21" s="38" t="s">
        <v>36</v>
      </c>
      <c r="C21" s="15" t="s">
        <v>12</v>
      </c>
      <c r="D21" s="51" t="s">
        <v>37</v>
      </c>
      <c r="E21" s="51"/>
      <c r="F21" s="62">
        <f t="shared" si="1"/>
        <v>0</v>
      </c>
      <c r="G21" s="51"/>
      <c r="H21" s="52">
        <v>33</v>
      </c>
      <c r="I21" s="53">
        <f t="shared" si="0"/>
        <v>0</v>
      </c>
      <c r="K21" s="60"/>
      <c r="L21" s="98"/>
      <c r="M21" s="103"/>
      <c r="N21" s="105"/>
      <c r="O21" s="17"/>
      <c r="P21" s="110"/>
      <c r="Q21" s="17"/>
      <c r="S21" s="30">
        <f>I21+(M21*M12)+(O21*O12)+(Q21*Q12)+(IF(ISBLANK(K21),0,L21*L12))</f>
        <v>0</v>
      </c>
    </row>
    <row r="22" spans="2:19" x14ac:dyDescent="0.25">
      <c r="B22" s="37" t="s">
        <v>31</v>
      </c>
      <c r="C22" s="15" t="s">
        <v>12</v>
      </c>
      <c r="D22" s="16">
        <v>2101813</v>
      </c>
      <c r="E22" s="51"/>
      <c r="F22" s="62">
        <f t="shared" si="1"/>
        <v>0</v>
      </c>
      <c r="G22" s="51"/>
      <c r="H22" s="52">
        <v>33</v>
      </c>
      <c r="I22" s="53">
        <f t="shared" si="0"/>
        <v>0</v>
      </c>
      <c r="K22" s="60"/>
      <c r="L22" s="98"/>
      <c r="M22" s="103"/>
      <c r="N22" s="105"/>
      <c r="O22" s="17"/>
      <c r="P22" s="110"/>
      <c r="Q22" s="17"/>
      <c r="S22" s="30">
        <f>I22+(M22*M12)+(O22*O12)+(Q22*Q12)+(IF(ISBLANK(K22),0,L22*L12))</f>
        <v>0</v>
      </c>
    </row>
    <row r="23" spans="2:19" x14ac:dyDescent="0.25">
      <c r="B23" s="38" t="s">
        <v>32</v>
      </c>
      <c r="C23" s="15" t="s">
        <v>12</v>
      </c>
      <c r="D23" s="16">
        <v>2101807</v>
      </c>
      <c r="E23" s="51"/>
      <c r="F23" s="62">
        <f t="shared" si="1"/>
        <v>0</v>
      </c>
      <c r="G23" s="51"/>
      <c r="H23" s="52">
        <v>33</v>
      </c>
      <c r="I23" s="53">
        <f t="shared" si="0"/>
        <v>0</v>
      </c>
      <c r="K23" s="60"/>
      <c r="L23" s="98"/>
      <c r="M23" s="103"/>
      <c r="N23" s="105"/>
      <c r="O23" s="17"/>
      <c r="P23" s="110"/>
      <c r="Q23" s="17"/>
      <c r="S23" s="30">
        <f>I23+(M23*M12)+(O23*O12)+(Q23*Q12)+(IF(ISBLANK(K23),0,L23*L12))</f>
        <v>0</v>
      </c>
    </row>
    <row r="24" spans="2:19" x14ac:dyDescent="0.25">
      <c r="B24" s="35" t="s">
        <v>33</v>
      </c>
      <c r="C24" s="15" t="s">
        <v>12</v>
      </c>
      <c r="D24" s="16">
        <v>2101805</v>
      </c>
      <c r="E24" s="51"/>
      <c r="F24" s="62">
        <f t="shared" si="1"/>
        <v>0</v>
      </c>
      <c r="G24" s="51"/>
      <c r="H24" s="52">
        <v>27.5625</v>
      </c>
      <c r="I24" s="53">
        <f t="shared" si="0"/>
        <v>0</v>
      </c>
      <c r="K24" s="60"/>
      <c r="L24" s="98"/>
      <c r="M24" s="103"/>
      <c r="N24" s="105"/>
      <c r="O24" s="17"/>
      <c r="P24" s="110"/>
      <c r="Q24" s="17"/>
      <c r="S24" s="30">
        <f>I24+(M24*M12)+(O24*O12)+(Q24*Q12)+(IF(ISBLANK(K24),0,L24*L12))</f>
        <v>0</v>
      </c>
    </row>
    <row r="25" spans="2:19" x14ac:dyDescent="0.25">
      <c r="B25" s="37" t="s">
        <v>21</v>
      </c>
      <c r="C25" s="15" t="s">
        <v>12</v>
      </c>
      <c r="D25" s="16">
        <v>1070715</v>
      </c>
      <c r="E25" s="51"/>
      <c r="F25" s="114">
        <f t="shared" si="1"/>
        <v>0</v>
      </c>
      <c r="G25" s="51"/>
      <c r="H25" s="52">
        <v>38.8125</v>
      </c>
      <c r="I25" s="53">
        <f t="shared" si="0"/>
        <v>0</v>
      </c>
      <c r="K25" s="35"/>
      <c r="L25" s="97"/>
      <c r="M25" s="102"/>
      <c r="N25" s="35"/>
      <c r="O25" s="36"/>
      <c r="P25" s="109"/>
      <c r="Q25" s="36"/>
      <c r="S25" s="30">
        <f>I25+(M25*M12)+(O25*O12)+(Q25*Q12)+(IF(ISBLANK(K25),0,L25*L12))</f>
        <v>0</v>
      </c>
    </row>
    <row r="26" spans="2:19" x14ac:dyDescent="0.25">
      <c r="B26" s="38" t="s">
        <v>22</v>
      </c>
      <c r="C26" s="15" t="s">
        <v>12</v>
      </c>
      <c r="D26" s="16">
        <v>1260705</v>
      </c>
      <c r="E26" s="51"/>
      <c r="F26" s="114">
        <f t="shared" si="1"/>
        <v>0</v>
      </c>
      <c r="G26" s="51"/>
      <c r="H26" s="52">
        <v>38.8125</v>
      </c>
      <c r="I26" s="53">
        <f t="shared" si="0"/>
        <v>0</v>
      </c>
      <c r="K26" s="35"/>
      <c r="L26" s="97"/>
      <c r="M26" s="102"/>
      <c r="N26" s="35"/>
      <c r="O26" s="36"/>
      <c r="P26" s="109"/>
      <c r="Q26" s="36"/>
      <c r="S26" s="30">
        <f>I26+(M26*M12)+(O26*O12)+(Q26*Q12)+(IF(ISBLANK(K26),0,L26*L12))</f>
        <v>0</v>
      </c>
    </row>
    <row r="27" spans="2:19" x14ac:dyDescent="0.25">
      <c r="B27" s="37" t="s">
        <v>19</v>
      </c>
      <c r="C27" s="15" t="s">
        <v>12</v>
      </c>
      <c r="D27" s="16">
        <v>1010715</v>
      </c>
      <c r="E27" s="51"/>
      <c r="F27" s="114">
        <f t="shared" si="1"/>
        <v>0</v>
      </c>
      <c r="G27" s="51"/>
      <c r="H27" s="52">
        <v>45</v>
      </c>
      <c r="I27" s="53">
        <f t="shared" si="0"/>
        <v>0</v>
      </c>
      <c r="K27" s="35"/>
      <c r="L27" s="97"/>
      <c r="M27" s="102"/>
      <c r="N27" s="35"/>
      <c r="O27" s="36"/>
      <c r="P27" s="109"/>
      <c r="Q27" s="36"/>
      <c r="S27" s="30">
        <f>I27+(M27*M12)+(O27*O12)+(Q27*Q12)+(IF(ISBLANK(K27),0,L27*L12))</f>
        <v>0</v>
      </c>
    </row>
    <row r="28" spans="2:19" x14ac:dyDescent="0.25">
      <c r="B28" s="38" t="s">
        <v>20</v>
      </c>
      <c r="C28" s="15" t="s">
        <v>12</v>
      </c>
      <c r="D28" s="16">
        <v>1010705</v>
      </c>
      <c r="E28" s="51"/>
      <c r="F28" s="114">
        <f t="shared" si="1"/>
        <v>0</v>
      </c>
      <c r="G28" s="51"/>
      <c r="H28" s="52">
        <v>45</v>
      </c>
      <c r="I28" s="53">
        <f t="shared" si="0"/>
        <v>0</v>
      </c>
      <c r="K28" s="35"/>
      <c r="L28" s="97"/>
      <c r="M28" s="102"/>
      <c r="N28" s="35"/>
      <c r="O28" s="36"/>
      <c r="P28" s="109"/>
      <c r="Q28" s="36"/>
      <c r="S28" s="30">
        <f>I28+(M28*M12)+(O28*O12)+(Q28*Q12)+(IF(ISBLANK(K28),0,L28*L12))</f>
        <v>0</v>
      </c>
    </row>
    <row r="29" spans="2:19" x14ac:dyDescent="0.25">
      <c r="B29" s="37" t="s">
        <v>23</v>
      </c>
      <c r="C29" s="15" t="s">
        <v>12</v>
      </c>
      <c r="D29" s="16">
        <v>1070725</v>
      </c>
      <c r="E29" s="51"/>
      <c r="F29" s="114">
        <f t="shared" si="1"/>
        <v>0</v>
      </c>
      <c r="G29" s="51"/>
      <c r="H29" s="52">
        <v>43.125</v>
      </c>
      <c r="I29" s="53">
        <f t="shared" si="0"/>
        <v>0</v>
      </c>
      <c r="K29" s="35"/>
      <c r="L29" s="97"/>
      <c r="M29" s="102"/>
      <c r="N29" s="35"/>
      <c r="O29" s="36"/>
      <c r="P29" s="109"/>
      <c r="Q29" s="36"/>
      <c r="S29" s="30">
        <f>I29+(M29*M12)+(O29*O12)+(Q29*Q12)+(IF(ISBLANK(K29),0,L29*L12))</f>
        <v>0</v>
      </c>
    </row>
    <row r="30" spans="2:19" x14ac:dyDescent="0.25">
      <c r="B30" s="38" t="s">
        <v>24</v>
      </c>
      <c r="C30" s="15" t="s">
        <v>12</v>
      </c>
      <c r="D30" s="16">
        <v>1070705</v>
      </c>
      <c r="E30" s="51"/>
      <c r="F30" s="114">
        <f t="shared" si="1"/>
        <v>0</v>
      </c>
      <c r="G30" s="51"/>
      <c r="H30" s="52">
        <v>43.125</v>
      </c>
      <c r="I30" s="53">
        <f t="shared" si="0"/>
        <v>0</v>
      </c>
      <c r="K30" s="35"/>
      <c r="L30" s="97"/>
      <c r="M30" s="102"/>
      <c r="N30" s="35"/>
      <c r="O30" s="36"/>
      <c r="P30" s="109"/>
      <c r="Q30" s="36"/>
      <c r="S30" s="30">
        <f>I30+(M30*M12)+(O30*O12)+(Q30*Q12)+(IF(ISBLANK(K30),0,L30*L12))</f>
        <v>0</v>
      </c>
    </row>
    <row r="31" spans="2:19" x14ac:dyDescent="0.25">
      <c r="B31" s="37" t="s">
        <v>25</v>
      </c>
      <c r="C31" s="15" t="s">
        <v>12</v>
      </c>
      <c r="D31" s="16">
        <v>1080705</v>
      </c>
      <c r="E31" s="51"/>
      <c r="F31" s="114">
        <f t="shared" si="1"/>
        <v>0</v>
      </c>
      <c r="G31" s="51"/>
      <c r="H31" s="52">
        <v>25.874999999999996</v>
      </c>
      <c r="I31" s="53">
        <f t="shared" si="0"/>
        <v>0</v>
      </c>
      <c r="K31" s="35"/>
      <c r="L31" s="97"/>
      <c r="M31" s="102"/>
      <c r="N31" s="35"/>
      <c r="O31" s="36"/>
      <c r="P31" s="109"/>
      <c r="Q31" s="36"/>
      <c r="S31" s="30">
        <f>I31+(M31*M12)+(O31*O12)+(Q31*Q12)+(IF(ISBLANK(K31),0,L31*L12))</f>
        <v>0</v>
      </c>
    </row>
    <row r="32" spans="2:19" x14ac:dyDescent="0.25">
      <c r="B32" s="38" t="s">
        <v>26</v>
      </c>
      <c r="C32" s="15" t="s">
        <v>12</v>
      </c>
      <c r="D32" s="16">
        <v>1080715</v>
      </c>
      <c r="E32" s="51"/>
      <c r="F32" s="114">
        <f t="shared" si="1"/>
        <v>0</v>
      </c>
      <c r="G32" s="51"/>
      <c r="H32" s="52">
        <v>25.874999999999996</v>
      </c>
      <c r="I32" s="53">
        <f t="shared" si="0"/>
        <v>0</v>
      </c>
      <c r="K32" s="35"/>
      <c r="L32" s="97"/>
      <c r="M32" s="102"/>
      <c r="N32" s="35"/>
      <c r="O32" s="36"/>
      <c r="P32" s="109"/>
      <c r="Q32" s="36"/>
      <c r="S32" s="30">
        <f>I32+(M32*M12)+(O32*O12)+(Q32*Q12)+(IF(ISBLANK(K32),0,L32*L12))</f>
        <v>0</v>
      </c>
    </row>
    <row r="33" spans="2:19" x14ac:dyDescent="0.25">
      <c r="B33" s="35" t="s">
        <v>27</v>
      </c>
      <c r="C33" s="15" t="s">
        <v>12</v>
      </c>
      <c r="D33" s="16">
        <v>1080715</v>
      </c>
      <c r="E33" s="51"/>
      <c r="F33" s="114">
        <f t="shared" si="1"/>
        <v>0</v>
      </c>
      <c r="G33" s="51"/>
      <c r="H33" s="52">
        <v>20.7</v>
      </c>
      <c r="I33" s="53">
        <f t="shared" si="0"/>
        <v>0</v>
      </c>
      <c r="K33" s="35"/>
      <c r="L33" s="97"/>
      <c r="M33" s="102"/>
      <c r="N33" s="35"/>
      <c r="O33" s="36"/>
      <c r="P33" s="109"/>
      <c r="Q33" s="36"/>
      <c r="S33" s="30">
        <f>I33+(M33*M12)+(O33*O12)+(Q33*Q12)+(IF(ISBLANK(K33),0,L33*L12))</f>
        <v>0</v>
      </c>
    </row>
    <row r="34" spans="2:19" x14ac:dyDescent="0.25">
      <c r="B34" s="37" t="s">
        <v>28</v>
      </c>
      <c r="C34" s="15" t="s">
        <v>12</v>
      </c>
      <c r="D34" s="16">
        <v>1110705</v>
      </c>
      <c r="E34" s="51"/>
      <c r="F34" s="114">
        <f t="shared" si="1"/>
        <v>0</v>
      </c>
      <c r="G34" s="51"/>
      <c r="H34" s="52">
        <v>30.187499999999996</v>
      </c>
      <c r="I34" s="53">
        <f t="shared" si="0"/>
        <v>0</v>
      </c>
      <c r="K34" s="35"/>
      <c r="L34" s="97"/>
      <c r="M34" s="102"/>
      <c r="N34" s="35"/>
      <c r="O34" s="36"/>
      <c r="P34" s="109"/>
      <c r="Q34" s="36"/>
      <c r="S34" s="30">
        <f>I34+(M34*M12)+(O34*O12)+(Q34*Q12)+(IF(ISBLANK(K34),0,L34*L12))</f>
        <v>0</v>
      </c>
    </row>
    <row r="35" spans="2:19" x14ac:dyDescent="0.25">
      <c r="B35" s="38" t="s">
        <v>29</v>
      </c>
      <c r="C35" s="15" t="s">
        <v>12</v>
      </c>
      <c r="D35" s="16">
        <v>1110715</v>
      </c>
      <c r="E35" s="51"/>
      <c r="F35" s="114">
        <f t="shared" si="1"/>
        <v>0</v>
      </c>
      <c r="G35" s="51"/>
      <c r="H35" s="52">
        <v>30.187499999999996</v>
      </c>
      <c r="I35" s="53">
        <f t="shared" si="0"/>
        <v>0</v>
      </c>
      <c r="K35" s="35"/>
      <c r="L35" s="97"/>
      <c r="M35" s="102"/>
      <c r="N35" s="35"/>
      <c r="O35" s="36"/>
      <c r="P35" s="109"/>
      <c r="Q35" s="36"/>
      <c r="S35" s="30">
        <f>I35+(M35*M12)+(O35*O12)+(Q35*Q12)+(IF(ISBLANK(K35),0,L35*L12))</f>
        <v>0</v>
      </c>
    </row>
    <row r="36" spans="2:19" x14ac:dyDescent="0.25">
      <c r="B36" s="35" t="s">
        <v>30</v>
      </c>
      <c r="C36" s="15" t="s">
        <v>12</v>
      </c>
      <c r="D36" s="16">
        <v>1110715</v>
      </c>
      <c r="E36" s="51"/>
      <c r="F36" s="114">
        <f t="shared" si="1"/>
        <v>0</v>
      </c>
      <c r="G36" s="51"/>
      <c r="H36" s="52">
        <v>25.874999999999996</v>
      </c>
      <c r="I36" s="53">
        <f t="shared" si="0"/>
        <v>0</v>
      </c>
      <c r="K36" s="35"/>
      <c r="L36" s="97"/>
      <c r="M36" s="102"/>
      <c r="N36" s="35"/>
      <c r="O36" s="36"/>
      <c r="P36" s="109"/>
      <c r="Q36" s="36"/>
      <c r="S36" s="30">
        <f>I36+(M36*M12)+(O36*O12)+(Q36*Q12)+(IF(ISBLANK(K36),0,L36*L12))</f>
        <v>0</v>
      </c>
    </row>
    <row r="37" spans="2:19" x14ac:dyDescent="0.25">
      <c r="B37" s="37" t="s">
        <v>38</v>
      </c>
      <c r="C37" s="15" t="s">
        <v>39</v>
      </c>
      <c r="D37" s="16" t="s">
        <v>40</v>
      </c>
      <c r="E37" s="51"/>
      <c r="F37" s="62">
        <f t="shared" si="1"/>
        <v>0</v>
      </c>
      <c r="G37" s="51"/>
      <c r="H37" s="52">
        <v>24</v>
      </c>
      <c r="I37" s="53">
        <f t="shared" si="0"/>
        <v>0</v>
      </c>
      <c r="K37" s="60"/>
      <c r="L37" s="98"/>
      <c r="M37" s="103"/>
      <c r="N37" s="105"/>
      <c r="O37" s="17"/>
      <c r="P37" s="110"/>
      <c r="Q37" s="17"/>
      <c r="S37" s="30">
        <f>I37+(M37*M12)+(O37*O12)+(Q37*Q12)+(IF(ISBLANK(K37),0,L37*L12))</f>
        <v>0</v>
      </c>
    </row>
    <row r="38" spans="2:19" x14ac:dyDescent="0.25">
      <c r="B38" s="37" t="s">
        <v>41</v>
      </c>
      <c r="C38" s="15" t="s">
        <v>39</v>
      </c>
      <c r="D38" s="16" t="s">
        <v>40</v>
      </c>
      <c r="E38" s="51"/>
      <c r="F38" s="62">
        <f t="shared" si="1"/>
        <v>0</v>
      </c>
      <c r="G38" s="51"/>
      <c r="H38" s="52">
        <v>24</v>
      </c>
      <c r="I38" s="53">
        <f t="shared" si="0"/>
        <v>0</v>
      </c>
      <c r="K38" s="60"/>
      <c r="L38" s="98"/>
      <c r="M38" s="103"/>
      <c r="N38" s="105"/>
      <c r="O38" s="17"/>
      <c r="P38" s="110"/>
      <c r="Q38" s="17"/>
      <c r="S38" s="30">
        <f>I38+(M38*M12)+(O38*O12)+(Q38*Q12)+(IF(ISBLANK(K38),0,L38*L12))</f>
        <v>0</v>
      </c>
    </row>
    <row r="39" spans="2:19" x14ac:dyDescent="0.25">
      <c r="B39" s="37" t="s">
        <v>42</v>
      </c>
      <c r="C39" s="15" t="s">
        <v>39</v>
      </c>
      <c r="D39" s="16" t="s">
        <v>40</v>
      </c>
      <c r="E39" s="51"/>
      <c r="F39" s="62">
        <f t="shared" si="1"/>
        <v>0</v>
      </c>
      <c r="G39" s="51"/>
      <c r="H39" s="52">
        <v>24</v>
      </c>
      <c r="I39" s="53">
        <f t="shared" si="0"/>
        <v>0</v>
      </c>
      <c r="K39" s="60"/>
      <c r="L39" s="98"/>
      <c r="M39" s="103"/>
      <c r="N39" s="105"/>
      <c r="O39" s="17"/>
      <c r="P39" s="110"/>
      <c r="Q39" s="17"/>
      <c r="S39" s="30">
        <f>I39+(M39*M12)+(O39*O12)+(Q39*Q12)+(IF(ISBLANK(K39),0,L39*L12))</f>
        <v>0</v>
      </c>
    </row>
    <row r="40" spans="2:19" x14ac:dyDescent="0.25">
      <c r="B40" s="38" t="s">
        <v>43</v>
      </c>
      <c r="C40" s="15" t="s">
        <v>39</v>
      </c>
      <c r="D40" s="16" t="s">
        <v>44</v>
      </c>
      <c r="E40" s="51"/>
      <c r="F40" s="62">
        <f t="shared" si="1"/>
        <v>0</v>
      </c>
      <c r="G40" s="51"/>
      <c r="H40" s="52">
        <v>23</v>
      </c>
      <c r="I40" s="53">
        <f t="shared" si="0"/>
        <v>0</v>
      </c>
      <c r="K40" s="60"/>
      <c r="L40" s="98"/>
      <c r="M40" s="103"/>
      <c r="N40" s="105"/>
      <c r="O40" s="17"/>
      <c r="P40" s="110"/>
      <c r="Q40" s="17"/>
      <c r="S40" s="30">
        <f>I40+(M40*M12)+(O40*O12)+(Q40*Q12)+(IF(ISBLANK(K40),0,L40*L12))</f>
        <v>0</v>
      </c>
    </row>
    <row r="41" spans="2:19" ht="15.75" thickBot="1" x14ac:dyDescent="0.3">
      <c r="B41" s="39" t="s">
        <v>45</v>
      </c>
      <c r="C41" s="18" t="s">
        <v>39</v>
      </c>
      <c r="D41" s="19" t="s">
        <v>46</v>
      </c>
      <c r="E41" s="54"/>
      <c r="F41" s="117">
        <f t="shared" si="1"/>
        <v>0</v>
      </c>
      <c r="G41" s="54"/>
      <c r="H41" s="55">
        <v>22</v>
      </c>
      <c r="I41" s="56">
        <f t="shared" si="0"/>
        <v>0</v>
      </c>
      <c r="K41" s="99"/>
      <c r="L41" s="100"/>
      <c r="M41" s="104"/>
      <c r="N41" s="106"/>
      <c r="O41" s="107"/>
      <c r="P41" s="111"/>
      <c r="Q41" s="107"/>
      <c r="S41" s="119">
        <f>I41+(M41*M12)+(O41*O12)+(Q41*Q12)+(IF(ISBLANK(K41),0,L41*L12))</f>
        <v>0</v>
      </c>
    </row>
    <row r="42" spans="2:19" ht="15.75" thickBot="1" x14ac:dyDescent="0.3">
      <c r="B42" s="40" t="s">
        <v>49</v>
      </c>
      <c r="C42" s="41"/>
      <c r="D42" s="7" t="s">
        <v>50</v>
      </c>
      <c r="E42" s="115"/>
      <c r="F42" s="118">
        <f>E42+L42</f>
        <v>0</v>
      </c>
      <c r="G42" s="121"/>
      <c r="H42" s="42">
        <v>18</v>
      </c>
      <c r="I42" s="43">
        <f t="shared" si="0"/>
        <v>0</v>
      </c>
      <c r="K42" s="57"/>
      <c r="L42" s="78"/>
      <c r="M42" s="58"/>
      <c r="N42" s="58"/>
      <c r="O42" s="87"/>
      <c r="P42" s="87"/>
      <c r="Q42" s="59"/>
      <c r="S42" s="120">
        <f>I42</f>
        <v>0</v>
      </c>
    </row>
    <row r="43" spans="2:19" ht="15.75" thickBot="1" x14ac:dyDescent="0.3"/>
    <row r="44" spans="2:19" ht="19.5" thickBot="1" x14ac:dyDescent="0.35">
      <c r="F44" t="s">
        <v>47</v>
      </c>
      <c r="G44"/>
      <c r="S44" s="32">
        <f>SUM(S13:S42)</f>
        <v>0</v>
      </c>
    </row>
    <row r="45" spans="2:19" ht="15.75" thickBot="1" x14ac:dyDescent="0.3"/>
    <row r="46" spans="2:19" x14ac:dyDescent="0.25">
      <c r="F46" s="68" t="s">
        <v>48</v>
      </c>
      <c r="G46" s="69"/>
      <c r="H46" s="70"/>
      <c r="I46" s="20"/>
      <c r="J46" s="20"/>
      <c r="K46" s="20"/>
      <c r="L46" s="20"/>
      <c r="M46" s="21"/>
      <c r="N46" s="21"/>
      <c r="O46" s="21"/>
      <c r="P46" s="21"/>
      <c r="Q46" s="21"/>
      <c r="R46" s="21"/>
      <c r="S46" s="22"/>
    </row>
    <row r="47" spans="2:19" ht="15.75" thickBot="1" x14ac:dyDescent="0.3">
      <c r="F47" s="71"/>
      <c r="G47" s="72"/>
      <c r="H47" s="73"/>
      <c r="S47" s="23"/>
    </row>
    <row r="48" spans="2:19" x14ac:dyDescent="0.25">
      <c r="F48" s="24"/>
      <c r="S48" s="23"/>
    </row>
    <row r="49" spans="2:25" x14ac:dyDescent="0.25">
      <c r="F49" s="24"/>
      <c r="S49" s="23"/>
    </row>
    <row r="50" spans="2:25" x14ac:dyDescent="0.25">
      <c r="F50" s="24"/>
      <c r="S50" s="23"/>
    </row>
    <row r="51" spans="2:25" ht="15.75" thickBot="1" x14ac:dyDescent="0.3">
      <c r="F51" s="25"/>
      <c r="G51" s="26"/>
      <c r="H51" s="26"/>
      <c r="I51" s="26"/>
      <c r="J51" s="26"/>
      <c r="K51" s="26"/>
      <c r="L51" s="26"/>
      <c r="M51" s="27"/>
      <c r="N51" s="27"/>
      <c r="O51" s="27"/>
      <c r="P51" s="27"/>
      <c r="Q51" s="27"/>
      <c r="R51" s="27"/>
      <c r="S51" s="28"/>
    </row>
    <row r="54" spans="2:25" s="2" customFormat="1" x14ac:dyDescent="0.25">
      <c r="B54"/>
      <c r="C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2:25" s="2" customFormat="1" x14ac:dyDescent="0.25">
      <c r="B55"/>
      <c r="C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2:25" s="2" customFormat="1" x14ac:dyDescent="0.25">
      <c r="B56"/>
      <c r="C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2:25" s="2" customFormat="1" x14ac:dyDescent="0.25">
      <c r="B57"/>
      <c r="C57"/>
      <c r="M57"/>
      <c r="N57"/>
      <c r="O57"/>
      <c r="P57"/>
      <c r="Q57"/>
      <c r="R57"/>
      <c r="S57"/>
      <c r="T57"/>
      <c r="U57"/>
      <c r="V57"/>
      <c r="W57"/>
      <c r="X57"/>
      <c r="Y57"/>
    </row>
  </sheetData>
  <autoFilter ref="B12:Q12" xr:uid="{F09EAA6B-E6F4-4485-97D8-B653468DBB68}"/>
  <mergeCells count="7">
    <mergeCell ref="S8:S11"/>
    <mergeCell ref="F46:H47"/>
    <mergeCell ref="K8:Q9"/>
    <mergeCell ref="K10:L10"/>
    <mergeCell ref="M10:M11"/>
    <mergeCell ref="N10:O10"/>
    <mergeCell ref="P10:Q10"/>
  </mergeCells>
  <pageMargins left="0.7" right="0.7" top="0.75" bottom="0.75" header="0.3" footer="0.3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BDC 2021-2022</vt:lpstr>
      <vt:lpstr>'BDC 2021-2022'!Zone_d_impression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LANCIAUX Laurent</dc:creator>
  <cp:lastModifiedBy>LANCIAUX Laurent</cp:lastModifiedBy>
  <dcterms:created xsi:type="dcterms:W3CDTF">2021-07-11T13:47:04Z</dcterms:created>
  <dcterms:modified xsi:type="dcterms:W3CDTF">2021-07-19T11:04:04Z</dcterms:modified>
</cp:coreProperties>
</file>